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9"/>
  <workbookPr/>
  <mc:AlternateContent xmlns:mc="http://schemas.openxmlformats.org/markup-compatibility/2006">
    <mc:Choice Requires="x15">
      <x15ac:absPath xmlns:x15ac="http://schemas.microsoft.com/office/spreadsheetml/2010/11/ac" url="https://unimelbcloud.sharepoint.com/teams/RDS.RCI/Shared Documents/RC - Live/RIG -Documents for Review- in progress/"/>
    </mc:Choice>
  </mc:AlternateContent>
  <xr:revisionPtr revIDLastSave="109" documentId="8_{79BCC1AA-47E6-4369-AB87-61E1D0B67A97}" xr6:coauthVersionLast="47" xr6:coauthVersionMax="47" xr10:uidLastSave="{D46972B3-8722-4D3A-B98B-8A4632477209}"/>
  <bookViews>
    <workbookView xWindow="27615" yWindow="240" windowWidth="29745" windowHeight="15120" xr2:uid="{00000000-000D-0000-FFFF-FFFF00000000}"/>
  </bookViews>
  <sheets>
    <sheet name="Calculator" sheetId="1" r:id="rId1"/>
    <sheet name="Sheet1"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E51" i="1"/>
  <c r="G50" i="1"/>
  <c r="E50" i="1"/>
  <c r="G38" i="1"/>
  <c r="E38" i="1"/>
  <c r="G37" i="1"/>
  <c r="E37" i="1"/>
  <c r="G36" i="1"/>
  <c r="E36" i="1"/>
  <c r="E13" i="1"/>
  <c r="E14" i="1"/>
  <c r="E15" i="1"/>
  <c r="E16" i="1"/>
  <c r="E17" i="1"/>
  <c r="E18" i="1"/>
  <c r="E19" i="1"/>
  <c r="G13" i="1"/>
  <c r="G14" i="1"/>
  <c r="G15" i="1"/>
  <c r="G16" i="1"/>
  <c r="G17" i="1"/>
  <c r="G18" i="1"/>
  <c r="G19" i="1"/>
  <c r="J50" i="1" l="1"/>
  <c r="K50" i="1" s="1"/>
  <c r="J51" i="1"/>
  <c r="K51" i="1" s="1"/>
  <c r="J36" i="1"/>
  <c r="K36" i="1" s="1"/>
  <c r="J37" i="1"/>
  <c r="K37" i="1" s="1"/>
  <c r="J38" i="1"/>
  <c r="K38" i="1" s="1"/>
  <c r="J15" i="1"/>
  <c r="K15" i="1" s="1"/>
  <c r="J19" i="1"/>
  <c r="K19" i="1" s="1"/>
  <c r="J16" i="1"/>
  <c r="K16" i="1" s="1"/>
  <c r="J13" i="1"/>
  <c r="K13" i="1" s="1"/>
  <c r="J14" i="1"/>
  <c r="K14" i="1" s="1"/>
  <c r="J12" i="1"/>
  <c r="K12" i="1" s="1"/>
  <c r="J17" i="1"/>
  <c r="K17" i="1" s="1"/>
  <c r="J11" i="1"/>
  <c r="K11" i="1" s="1"/>
  <c r="J18" i="1"/>
  <c r="K18" i="1" s="1"/>
  <c r="K52" i="1" l="1"/>
  <c r="K53" i="1" s="1"/>
  <c r="K39" i="1"/>
  <c r="K40" i="1" s="1"/>
  <c r="K20" i="1"/>
  <c r="K21" i="1" s="1"/>
</calcChain>
</file>

<file path=xl/sharedStrings.xml><?xml version="1.0" encoding="utf-8"?>
<sst xmlns="http://schemas.openxmlformats.org/spreadsheetml/2006/main" count="64" uniqueCount="43">
  <si>
    <t>Research career disruptions calculator</t>
  </si>
  <si>
    <t>Eligibility timeframe start date</t>
  </si>
  <si>
    <t>Eligibility timeframe end date</t>
  </si>
  <si>
    <t xml:space="preserve">Days needed to ensure eligibility </t>
  </si>
  <si>
    <t xml:space="preserve">Use this form to help demonstrate your disruption/s. 
Applicants must demonstrate events or circumstances that impeded their research or career trajectory. These must have occurred (or continued) between 24 May 2019 and 24 May 2024 (i.e., within the prior five years to the application closing date). 
Further information regarding career disruptions can be found in section 4.5 of the '2024 RIG Guidelines'. 
</t>
  </si>
  <si>
    <t xml:space="preserve">Please note: Start and finish dates can overlap with another career disruption; however, the timeframe can't be counted twice. Enter the date format as DD/MM/YYYY    </t>
  </si>
  <si>
    <t xml:space="preserve">Date disruption commenced </t>
  </si>
  <si>
    <t>Applicable Date</t>
  </si>
  <si>
    <t xml:space="preserve">Date disruption concluded </t>
  </si>
  <si>
    <t>Time fraction outside of research</t>
  </si>
  <si>
    <t>Disruption type</t>
  </si>
  <si>
    <t xml:space="preserve">Total days </t>
  </si>
  <si>
    <r>
      <rPr>
        <b/>
        <sz val="11"/>
        <color rgb="FF000000"/>
        <rFont val="Calibri"/>
        <scheme val="minor"/>
      </rPr>
      <t xml:space="preserve">Lost Research Days </t>
    </r>
    <r>
      <rPr>
        <i/>
        <sz val="9"/>
        <color rgb="FF000000"/>
        <rFont val="Calibri"/>
        <scheme val="minor"/>
      </rPr>
      <t>(this relates to Employment fraction during disruption period colum in the Faculty Confirmation form)</t>
    </r>
  </si>
  <si>
    <t>Total disruption days claimed</t>
  </si>
  <si>
    <t xml:space="preserve">Eligibility </t>
  </si>
  <si>
    <t>Steps</t>
  </si>
  <si>
    <t xml:space="preserve">1. Enter the commenced and concluded Dates </t>
  </si>
  <si>
    <t>2. Enter time fraction e,g,. 0.5, 0.75, 1 - time spent outside of research.</t>
  </si>
  <si>
    <t>3. Total Effective days for each disruption is automatically calculated</t>
  </si>
  <si>
    <t>4. Eligibility is determined automatically based on the number of disruption days claimed within the prior five years to the application closing date</t>
  </si>
  <si>
    <t>Example- Prof John Brown (Eligible)</t>
  </si>
  <si>
    <t>1. Applicant experienced two significant disruptions within the scheme eligibility timeframe (24 May 2019 to 24 May 2024)</t>
  </si>
  <si>
    <t>2. The total effective days of disruption is higher than 90 days</t>
  </si>
  <si>
    <t xml:space="preserve">3. Prof John Brown is eligible </t>
  </si>
  <si>
    <t>Effective Days</t>
  </si>
  <si>
    <t>Caring responsibilities (with reduced research fraction as a result)</t>
  </si>
  <si>
    <t>Parental leave or equivalent</t>
  </si>
  <si>
    <t>Example- Prof Sue Black  (Not Eligible)</t>
  </si>
  <si>
    <t>1. Applicant experienced three significant disruptions outside the scheme eligibility timeframe (24 May 2019 to 24 May 2024)</t>
  </si>
  <si>
    <t xml:space="preserve">2. Applicant claimed a total of 90 effective days of disruption </t>
  </si>
  <si>
    <t>3. The total effective days of disruption within the scheme timeframe is 8 dyas</t>
  </si>
  <si>
    <t>3. Prof Sue Black is ineligible as the total days of disruption that occurred within the eligibility timeframe of the scheme is less than 90 days.</t>
  </si>
  <si>
    <t>Health conditions (including mental health)</t>
  </si>
  <si>
    <t>Eligbillity</t>
  </si>
  <si>
    <t>Disruption Type</t>
  </si>
  <si>
    <t>Caring responsibilities (with reduced research opportunity as a result)</t>
  </si>
  <si>
    <t>Unemployment or employment that offered no provision for research</t>
  </si>
  <si>
    <t>Disability (temporary or permanent)</t>
  </si>
  <si>
    <t>Disaster management and recovery</t>
  </si>
  <si>
    <t>Limited or no access to facilities and resources—such as through workplace interruptions or lack of access to facilities</t>
  </si>
  <si>
    <t>Community obligations under Aboriginal and/or Torres Strait Islander cultural practices and protocols</t>
  </si>
  <si>
    <t xml:space="preserve">Gender affirmation </t>
  </si>
  <si>
    <t>Other extraordinary/unanticipated life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</si>
</sst>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color rgb="FFFF0000"/>
      <name val="Calibri"/>
      <family val="2"/>
      <scheme val="minor"/>
    </font>
    <font>
      <b/>
      <sz val="32"/>
      <color theme="1"/>
      <name val="Calibri"/>
      <family val="2"/>
      <scheme val="minor"/>
    </font>
    <font>
      <b/>
      <sz val="10"/>
      <color rgb="FF454545"/>
      <name val="Ubuntu Light"/>
      <family val="2"/>
    </font>
    <font>
      <sz val="11"/>
      <color rgb="FF000000"/>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sz val="12"/>
      <color rgb="FF000000"/>
      <name val="Calibri"/>
      <family val="2"/>
    </font>
    <font>
      <i/>
      <sz val="11"/>
      <color rgb="FFC00000"/>
      <name val="Calibri"/>
      <family val="2"/>
    </font>
    <font>
      <b/>
      <sz val="11"/>
      <color rgb="FF000000"/>
      <name val="Calibri"/>
      <scheme val="minor"/>
    </font>
    <font>
      <i/>
      <sz val="9"/>
      <color rgb="FF000000"/>
      <name val="Calibri"/>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EFFCD8"/>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14" fontId="0" fillId="0" borderId="0" xfId="0" applyNumberFormat="1"/>
    <xf numFmtId="0" fontId="0" fillId="0" borderId="0" xfId="0" applyAlignment="1">
      <alignment wrapText="1"/>
    </xf>
    <xf numFmtId="0" fontId="2" fillId="0" borderId="0" xfId="0" applyFont="1"/>
    <xf numFmtId="14" fontId="5" fillId="0" borderId="0" xfId="0" applyNumberFormat="1" applyFont="1"/>
    <xf numFmtId="0" fontId="1" fillId="0" borderId="0" xfId="0" applyFont="1"/>
    <xf numFmtId="0" fontId="0" fillId="2" borderId="0" xfId="0" applyFill="1"/>
    <xf numFmtId="0" fontId="0" fillId="2" borderId="9" xfId="0" applyFill="1" applyBorder="1"/>
    <xf numFmtId="0" fontId="0" fillId="2" borderId="8" xfId="0" applyFill="1" applyBorder="1"/>
    <xf numFmtId="0" fontId="1" fillId="3" borderId="0" xfId="0" applyFont="1" applyFill="1"/>
    <xf numFmtId="14" fontId="0" fillId="3" borderId="0" xfId="0" applyNumberFormat="1" applyFill="1"/>
    <xf numFmtId="0" fontId="0" fillId="3" borderId="0" xfId="0" applyFill="1"/>
    <xf numFmtId="1" fontId="0" fillId="3" borderId="0" xfId="0" applyNumberFormat="1" applyFill="1"/>
    <xf numFmtId="0" fontId="4" fillId="3" borderId="0" xfId="0" applyFont="1" applyFill="1" applyAlignment="1">
      <alignment vertical="center" wrapText="1"/>
    </xf>
    <xf numFmtId="0" fontId="9" fillId="3" borderId="0" xfId="0" applyFont="1" applyFill="1" applyAlignment="1">
      <alignment horizontal="left" vertical="top" wrapText="1"/>
    </xf>
    <xf numFmtId="0" fontId="1" fillId="3" borderId="1" xfId="0" applyFont="1" applyFill="1" applyBorder="1" applyAlignment="1">
      <alignment horizontal="center" vertical="top" wrapText="1"/>
    </xf>
    <xf numFmtId="14" fontId="0" fillId="3" borderId="1" xfId="0" applyNumberFormat="1" applyFill="1" applyBorder="1" applyAlignment="1">
      <alignment horizontal="center" vertical="top"/>
    </xf>
    <xf numFmtId="0" fontId="0" fillId="3" borderId="1" xfId="0" applyFill="1" applyBorder="1" applyAlignment="1">
      <alignment horizontal="center" vertical="top"/>
    </xf>
    <xf numFmtId="0" fontId="0" fillId="3" borderId="1" xfId="0" applyFill="1" applyBorder="1" applyAlignment="1">
      <alignment vertical="top"/>
    </xf>
    <xf numFmtId="0" fontId="8" fillId="3" borderId="0" xfId="0" applyFont="1" applyFill="1" applyAlignment="1">
      <alignment horizontal="right"/>
    </xf>
    <xf numFmtId="0" fontId="8" fillId="2" borderId="0" xfId="0" applyFont="1" applyFill="1"/>
    <xf numFmtId="0" fontId="1" fillId="4" borderId="0" xfId="0" applyFont="1" applyFill="1"/>
    <xf numFmtId="0" fontId="0" fillId="4" borderId="0" xfId="0" applyFill="1"/>
    <xf numFmtId="0" fontId="7" fillId="4" borderId="0" xfId="0" applyFont="1" applyFill="1" applyAlignment="1">
      <alignment horizontal="center"/>
    </xf>
    <xf numFmtId="0" fontId="1" fillId="5" borderId="1" xfId="0" applyFont="1" applyFill="1" applyBorder="1" applyAlignment="1">
      <alignment horizontal="center" vertical="top" wrapText="1"/>
    </xf>
    <xf numFmtId="14" fontId="0" fillId="5" borderId="1" xfId="0" applyNumberFormat="1" applyFill="1" applyBorder="1" applyAlignment="1">
      <alignment horizontal="center" vertical="top"/>
    </xf>
    <xf numFmtId="0" fontId="0" fillId="5" borderId="1" xfId="0" applyFill="1" applyBorder="1" applyAlignment="1">
      <alignment horizontal="center" vertical="top"/>
    </xf>
    <xf numFmtId="0" fontId="0" fillId="5" borderId="1" xfId="0" applyFill="1" applyBorder="1" applyAlignment="1">
      <alignment vertical="top"/>
    </xf>
    <xf numFmtId="0" fontId="1" fillId="5" borderId="0" xfId="0" applyFont="1" applyFill="1"/>
    <xf numFmtId="0" fontId="0" fillId="5" borderId="0" xfId="0" applyFill="1"/>
    <xf numFmtId="0" fontId="8" fillId="5" borderId="0" xfId="0" applyFont="1" applyFill="1" applyAlignment="1">
      <alignment horizontal="right"/>
    </xf>
    <xf numFmtId="0" fontId="7" fillId="5" borderId="0" xfId="0" applyFont="1" applyFill="1" applyAlignment="1">
      <alignment horizontal="center"/>
    </xf>
    <xf numFmtId="0" fontId="0" fillId="2" borderId="3" xfId="0" applyFill="1" applyBorder="1"/>
    <xf numFmtId="0" fontId="3" fillId="2" borderId="5" xfId="0" applyFont="1" applyFill="1" applyBorder="1"/>
    <xf numFmtId="0" fontId="0" fillId="3" borderId="8" xfId="0" applyFill="1" applyBorder="1"/>
    <xf numFmtId="0" fontId="5" fillId="3" borderId="9" xfId="0" applyFont="1" applyFill="1" applyBorder="1"/>
    <xf numFmtId="0" fontId="0" fillId="3" borderId="9" xfId="0" applyFill="1" applyBorder="1"/>
    <xf numFmtId="0" fontId="0" fillId="3" borderId="9" xfId="0" applyFill="1" applyBorder="1" applyAlignment="1">
      <alignment vertical="top"/>
    </xf>
    <xf numFmtId="0" fontId="0" fillId="3" borderId="8" xfId="0" applyFill="1" applyBorder="1" applyAlignment="1">
      <alignment wrapText="1"/>
    </xf>
    <xf numFmtId="0" fontId="0" fillId="3" borderId="9" xfId="0" applyFill="1" applyBorder="1" applyAlignment="1">
      <alignment wrapText="1"/>
    </xf>
    <xf numFmtId="0" fontId="0" fillId="3" borderId="6" xfId="0" applyFill="1" applyBorder="1"/>
    <xf numFmtId="0" fontId="0" fillId="3" borderId="2" xfId="0" applyFill="1" applyBorder="1"/>
    <xf numFmtId="0" fontId="0" fillId="3" borderId="7" xfId="0" applyFill="1" applyBorder="1"/>
    <xf numFmtId="0" fontId="0" fillId="5" borderId="3" xfId="0" applyFill="1" applyBorder="1"/>
    <xf numFmtId="0" fontId="0" fillId="5" borderId="4" xfId="0" applyFill="1" applyBorder="1"/>
    <xf numFmtId="0" fontId="0" fillId="5" borderId="5" xfId="0" applyFill="1" applyBorder="1"/>
    <xf numFmtId="0" fontId="0" fillId="5" borderId="8" xfId="0" applyFill="1" applyBorder="1"/>
    <xf numFmtId="0" fontId="0" fillId="5" borderId="9" xfId="0" applyFill="1" applyBorder="1"/>
    <xf numFmtId="0" fontId="0" fillId="5" borderId="6" xfId="0" applyFill="1" applyBorder="1"/>
    <xf numFmtId="0" fontId="0" fillId="5" borderId="2" xfId="0" applyFill="1" applyBorder="1"/>
    <xf numFmtId="0" fontId="0" fillId="5" borderId="7" xfId="0" applyFill="1" applyBorder="1"/>
    <xf numFmtId="0" fontId="0" fillId="5" borderId="1" xfId="0" applyFill="1" applyBorder="1" applyAlignment="1">
      <alignment vertical="top" wrapText="1"/>
    </xf>
    <xf numFmtId="0" fontId="9" fillId="3" borderId="0" xfId="0" applyFont="1" applyFill="1" applyAlignment="1">
      <alignment horizontal="left" vertical="top" wrapText="1"/>
    </xf>
    <xf numFmtId="0" fontId="6" fillId="2" borderId="4" xfId="0" applyFont="1" applyFill="1" applyBorder="1" applyAlignment="1">
      <alignment horizontal="left" vertical="top"/>
    </xf>
    <xf numFmtId="0" fontId="10" fillId="3" borderId="0" xfId="0" applyFont="1" applyFill="1" applyAlignment="1">
      <alignment horizontal="left" vertical="top" wrapText="1"/>
    </xf>
    <xf numFmtId="0" fontId="11" fillId="3" borderId="1" xfId="0" applyFont="1" applyFill="1" applyBorder="1" applyAlignment="1">
      <alignment horizontal="center" vertical="top" wrapText="1"/>
    </xf>
    <xf numFmtId="14" fontId="0" fillId="6" borderId="1" xfId="0" applyNumberFormat="1" applyFill="1" applyBorder="1" applyAlignment="1">
      <alignment horizontal="center" vertical="top"/>
    </xf>
    <xf numFmtId="0" fontId="0" fillId="6" borderId="1" xfId="0" applyFill="1" applyBorder="1" applyAlignment="1">
      <alignment horizontal="center" vertical="top"/>
    </xf>
    <xf numFmtId="0" fontId="0" fillId="6" borderId="1" xfId="0" applyFill="1" applyBorder="1" applyAlignment="1">
      <alignment vertical="top"/>
    </xf>
  </cellXfs>
  <cellStyles count="1">
    <cellStyle name="Normal" xfId="0" builtinId="0"/>
  </cellStyles>
  <dxfs count="7">
    <dxf>
      <font>
        <b/>
        <i val="0"/>
        <color rgb="FF00B050"/>
      </font>
      <fill>
        <patternFill>
          <bgColor theme="9" tint="0.79998168889431442"/>
        </patternFill>
      </fill>
    </dxf>
    <dxf>
      <font>
        <b/>
        <i val="0"/>
        <color rgb="FFFF0000"/>
      </font>
      <fill>
        <patternFill patternType="none">
          <bgColor auto="1"/>
        </patternFill>
      </fill>
    </dxf>
    <dxf>
      <font>
        <b/>
        <i val="0"/>
        <color rgb="FF00B050"/>
      </font>
      <fill>
        <patternFill>
          <bgColor theme="9" tint="0.79998168889431442"/>
        </patternFill>
      </fill>
    </dxf>
    <dxf>
      <font>
        <b/>
        <i val="0"/>
        <color rgb="FFFF0000"/>
      </font>
      <fill>
        <patternFill patternType="none">
          <bgColor auto="1"/>
        </patternFill>
      </fill>
    </dxf>
    <dxf>
      <font>
        <b/>
        <i val="0"/>
        <color rgb="FF00B050"/>
      </font>
      <fill>
        <patternFill>
          <bgColor theme="9" tint="0.79998168889431442"/>
        </patternFill>
      </fill>
    </dxf>
    <dxf>
      <font>
        <b/>
        <i val="0"/>
        <color rgb="FFFF0000"/>
      </font>
      <fill>
        <patternFill patternType="none">
          <bgColor auto="1"/>
        </patternFill>
      </fill>
    </dxf>
    <dxf>
      <font>
        <color theme="4" tint="0.59996337778862885"/>
      </font>
    </dxf>
  </dxfs>
  <tableStyles count="0" defaultTableStyle="TableStyleMedium2" defaultPivotStyle="PivotStyleLight16"/>
  <colors>
    <mruColors>
      <color rgb="FFEFF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T54"/>
  <sheetViews>
    <sheetView showGridLines="0" tabSelected="1" zoomScale="90" zoomScaleNormal="90" workbookViewId="0">
      <selection activeCell="D11" sqref="D11:H12"/>
    </sheetView>
  </sheetViews>
  <sheetFormatPr defaultColWidth="9.140625" defaultRowHeight="15"/>
  <cols>
    <col min="2" max="2" width="4.5703125" customWidth="1"/>
    <col min="3" max="3" width="11.42578125" bestFit="1" customWidth="1"/>
    <col min="4" max="4" width="14.42578125" customWidth="1"/>
    <col min="5" max="5" width="13.28515625" hidden="1" customWidth="1"/>
    <col min="6" max="6" width="16.5703125" customWidth="1"/>
    <col min="7" max="7" width="13.28515625" hidden="1" customWidth="1"/>
    <col min="8" max="8" width="15.85546875" customWidth="1"/>
    <col min="9" max="9" width="34.7109375" customWidth="1"/>
    <col min="10" max="10" width="10.7109375" customWidth="1"/>
    <col min="11" max="11" width="19.85546875" customWidth="1"/>
    <col min="12" max="12" width="13.5703125" customWidth="1"/>
    <col min="18" max="18" width="10.7109375" bestFit="1" customWidth="1"/>
    <col min="19" max="19" width="11.5703125" bestFit="1" customWidth="1"/>
  </cols>
  <sheetData>
    <row r="1" spans="3:20" ht="33" customHeight="1">
      <c r="S1" s="1"/>
    </row>
    <row r="2" spans="3:20" ht="30" customHeight="1">
      <c r="C2" s="32"/>
      <c r="D2" s="53" t="s">
        <v>0</v>
      </c>
      <c r="E2" s="53"/>
      <c r="F2" s="53"/>
      <c r="G2" s="53"/>
      <c r="H2" s="53"/>
      <c r="I2" s="53"/>
      <c r="J2" s="53"/>
      <c r="K2" s="53"/>
      <c r="L2" s="33"/>
      <c r="R2" s="4"/>
      <c r="S2" s="3"/>
      <c r="T2" s="3"/>
    </row>
    <row r="3" spans="3:20" hidden="1">
      <c r="C3" s="34"/>
      <c r="D3" s="9" t="s">
        <v>1</v>
      </c>
      <c r="E3" s="9"/>
      <c r="F3" s="10">
        <v>43609</v>
      </c>
      <c r="G3" s="10"/>
      <c r="H3" s="11"/>
      <c r="I3" s="11"/>
      <c r="J3" s="11"/>
      <c r="K3" s="11"/>
      <c r="L3" s="35"/>
      <c r="R3" s="3"/>
      <c r="S3" s="3"/>
      <c r="T3" s="3"/>
    </row>
    <row r="4" spans="3:20" hidden="1">
      <c r="C4" s="34"/>
      <c r="D4" s="9" t="s">
        <v>2</v>
      </c>
      <c r="E4" s="9"/>
      <c r="F4" s="10">
        <v>45436</v>
      </c>
      <c r="G4" s="10"/>
      <c r="H4" s="11"/>
      <c r="I4" s="11"/>
      <c r="J4" s="11"/>
      <c r="K4" s="11"/>
      <c r="L4" s="36"/>
      <c r="R4" s="3"/>
      <c r="S4" s="3"/>
      <c r="T4" s="3"/>
    </row>
    <row r="5" spans="3:20" ht="16.5" hidden="1">
      <c r="C5" s="34"/>
      <c r="D5" s="9" t="s">
        <v>3</v>
      </c>
      <c r="E5" s="9"/>
      <c r="F5" s="12">
        <v>90</v>
      </c>
      <c r="G5" s="12"/>
      <c r="H5" s="13"/>
      <c r="I5" s="11"/>
      <c r="J5" s="11"/>
      <c r="K5" s="11"/>
      <c r="L5" s="36"/>
      <c r="R5" s="3"/>
      <c r="S5" s="3"/>
      <c r="T5" s="3"/>
    </row>
    <row r="6" spans="3:20">
      <c r="C6" s="34"/>
      <c r="D6" s="11"/>
      <c r="E6" s="11"/>
      <c r="F6" s="11"/>
      <c r="G6" s="11"/>
      <c r="H6" s="11"/>
      <c r="I6" s="11"/>
      <c r="J6" s="11"/>
      <c r="K6" s="11"/>
      <c r="L6" s="36"/>
      <c r="R6" s="3"/>
      <c r="S6" s="3"/>
      <c r="T6" s="3"/>
    </row>
    <row r="7" spans="3:20" ht="64.5" customHeight="1">
      <c r="C7" s="34"/>
      <c r="D7" s="52" t="s">
        <v>4</v>
      </c>
      <c r="E7" s="52"/>
      <c r="F7" s="52"/>
      <c r="G7" s="52"/>
      <c r="H7" s="52"/>
      <c r="I7" s="52"/>
      <c r="J7" s="52"/>
      <c r="K7" s="52"/>
      <c r="L7" s="37"/>
      <c r="R7" s="3"/>
      <c r="S7" s="3"/>
      <c r="T7" s="3"/>
    </row>
    <row r="8" spans="3:20" ht="11.25" customHeight="1">
      <c r="C8" s="34"/>
      <c r="D8" s="14"/>
      <c r="E8" s="14"/>
      <c r="F8" s="14"/>
      <c r="G8" s="14"/>
      <c r="H8" s="14"/>
      <c r="I8" s="14"/>
      <c r="J8" s="14"/>
      <c r="K8" s="14"/>
      <c r="L8" s="37"/>
      <c r="R8" s="3"/>
      <c r="S8" s="3"/>
      <c r="T8" s="3"/>
    </row>
    <row r="9" spans="3:20" ht="36.75" customHeight="1">
      <c r="C9" s="34"/>
      <c r="D9" s="54" t="s">
        <v>5</v>
      </c>
      <c r="E9" s="54"/>
      <c r="F9" s="54"/>
      <c r="G9" s="54"/>
      <c r="H9" s="54"/>
      <c r="I9" s="54"/>
      <c r="J9" s="54"/>
      <c r="K9" s="54"/>
      <c r="L9" s="37"/>
      <c r="R9" s="3"/>
      <c r="S9" s="3"/>
      <c r="T9" s="3"/>
    </row>
    <row r="10" spans="3:20" s="2" customFormat="1" ht="81.75" customHeight="1">
      <c r="C10" s="38"/>
      <c r="D10" s="15" t="s">
        <v>6</v>
      </c>
      <c r="E10" s="15" t="s">
        <v>7</v>
      </c>
      <c r="F10" s="15" t="s">
        <v>8</v>
      </c>
      <c r="G10" s="15" t="s">
        <v>7</v>
      </c>
      <c r="H10" s="15" t="s">
        <v>9</v>
      </c>
      <c r="I10" s="15" t="s">
        <v>10</v>
      </c>
      <c r="J10" s="15" t="s">
        <v>11</v>
      </c>
      <c r="K10" s="55" t="s">
        <v>12</v>
      </c>
      <c r="L10" s="39"/>
    </row>
    <row r="11" spans="3:20">
      <c r="C11" s="34"/>
      <c r="D11" s="56"/>
      <c r="E11" s="56"/>
      <c r="F11" s="56"/>
      <c r="G11" s="56"/>
      <c r="H11" s="57"/>
      <c r="I11" s="58"/>
      <c r="J11" s="58">
        <f t="shared" ref="J11:J19" si="0">IFERROR(G11-E11,0)</f>
        <v>0</v>
      </c>
      <c r="K11" s="58">
        <f>J11*H11</f>
        <v>0</v>
      </c>
      <c r="L11" s="36"/>
    </row>
    <row r="12" spans="3:20">
      <c r="C12" s="34"/>
      <c r="D12" s="56"/>
      <c r="E12" s="56"/>
      <c r="F12" s="56"/>
      <c r="G12" s="56"/>
      <c r="H12" s="57"/>
      <c r="I12" s="58"/>
      <c r="J12" s="58">
        <f>IFERROR(G12-E12,0)</f>
        <v>0</v>
      </c>
      <c r="K12" s="58">
        <f>J12*H12</f>
        <v>0</v>
      </c>
      <c r="L12" s="36"/>
    </row>
    <row r="13" spans="3:20">
      <c r="C13" s="34"/>
      <c r="D13" s="16"/>
      <c r="E13" s="16" t="str">
        <f>IF(MAX(D13,$F$3)&gt;F13,"Not Valid",MAX(D13,$F$3))</f>
        <v>Not Valid</v>
      </c>
      <c r="F13" s="16"/>
      <c r="G13" s="16">
        <f t="shared" ref="G11:G19" si="1">IF(MIN(F13,$F$4)&lt;D13,"Not Valid",MIN(F13,$F$4))</f>
        <v>45436</v>
      </c>
      <c r="H13" s="17"/>
      <c r="I13" s="18"/>
      <c r="J13" s="18">
        <f t="shared" si="0"/>
        <v>0</v>
      </c>
      <c r="K13" s="18">
        <f>J13*H13</f>
        <v>0</v>
      </c>
      <c r="L13" s="36"/>
    </row>
    <row r="14" spans="3:20">
      <c r="C14" s="34"/>
      <c r="D14" s="16"/>
      <c r="E14" s="16" t="str">
        <f>IF(MAX(D14,$F$3)&gt;F14,"Not Valid",MAX(D14,$F$3))</f>
        <v>Not Valid</v>
      </c>
      <c r="F14" s="16"/>
      <c r="G14" s="16">
        <f t="shared" si="1"/>
        <v>45436</v>
      </c>
      <c r="H14" s="17"/>
      <c r="I14" s="18"/>
      <c r="J14" s="18">
        <f t="shared" si="0"/>
        <v>0</v>
      </c>
      <c r="K14" s="18">
        <f>J14*H14</f>
        <v>0</v>
      </c>
      <c r="L14" s="36"/>
    </row>
    <row r="15" spans="3:20">
      <c r="C15" s="34"/>
      <c r="D15" s="16"/>
      <c r="E15" s="16" t="str">
        <f>IF(MAX(D15,$F$3)&gt;F15,"Not Valid",MAX(D15,$F$3))</f>
        <v>Not Valid</v>
      </c>
      <c r="F15" s="16"/>
      <c r="G15" s="16">
        <f t="shared" si="1"/>
        <v>45436</v>
      </c>
      <c r="H15" s="17"/>
      <c r="I15" s="18"/>
      <c r="J15" s="18">
        <f t="shared" si="0"/>
        <v>0</v>
      </c>
      <c r="K15" s="18">
        <f>J15*H15</f>
        <v>0</v>
      </c>
      <c r="L15" s="36"/>
    </row>
    <row r="16" spans="3:20">
      <c r="C16" s="34"/>
      <c r="D16" s="16"/>
      <c r="E16" s="16" t="str">
        <f>IF(MAX(D16,$F$3)&gt;F16,"Not Valid",MAX(D16,$F$3))</f>
        <v>Not Valid</v>
      </c>
      <c r="F16" s="16"/>
      <c r="G16" s="16">
        <f t="shared" si="1"/>
        <v>45436</v>
      </c>
      <c r="H16" s="17"/>
      <c r="I16" s="18"/>
      <c r="J16" s="18">
        <f t="shared" si="0"/>
        <v>0</v>
      </c>
      <c r="K16" s="18">
        <f>J16*H16</f>
        <v>0</v>
      </c>
      <c r="L16" s="36"/>
    </row>
    <row r="17" spans="3:12">
      <c r="C17" s="34"/>
      <c r="D17" s="16"/>
      <c r="E17" s="16" t="str">
        <f>IF(MAX(D17,$F$3)&gt;F17,"Not Valid",MAX(D17,$F$3))</f>
        <v>Not Valid</v>
      </c>
      <c r="F17" s="16"/>
      <c r="G17" s="16">
        <f t="shared" si="1"/>
        <v>45436</v>
      </c>
      <c r="H17" s="17"/>
      <c r="I17" s="18"/>
      <c r="J17" s="18">
        <f t="shared" si="0"/>
        <v>0</v>
      </c>
      <c r="K17" s="18">
        <f>J17*H17</f>
        <v>0</v>
      </c>
      <c r="L17" s="36"/>
    </row>
    <row r="18" spans="3:12">
      <c r="C18" s="34"/>
      <c r="D18" s="16"/>
      <c r="E18" s="16" t="str">
        <f>IF(MAX(D18,$F$3)&gt;F18,"Not Valid",MAX(D18,$F$3))</f>
        <v>Not Valid</v>
      </c>
      <c r="F18" s="16"/>
      <c r="G18" s="16">
        <f t="shared" si="1"/>
        <v>45436</v>
      </c>
      <c r="H18" s="17"/>
      <c r="I18" s="18"/>
      <c r="J18" s="18">
        <f t="shared" si="0"/>
        <v>0</v>
      </c>
      <c r="K18" s="18">
        <f>J18*H18</f>
        <v>0</v>
      </c>
      <c r="L18" s="36"/>
    </row>
    <row r="19" spans="3:12">
      <c r="C19" s="34"/>
      <c r="D19" s="16"/>
      <c r="E19" s="16" t="str">
        <f>IF(MAX(D19,$F$3)&gt;F19,"Not Valid",MAX(D19,$F$3))</f>
        <v>Not Valid</v>
      </c>
      <c r="F19" s="16"/>
      <c r="G19" s="16">
        <f t="shared" si="1"/>
        <v>45436</v>
      </c>
      <c r="H19" s="17"/>
      <c r="I19" s="18"/>
      <c r="J19" s="18">
        <f t="shared" si="0"/>
        <v>0</v>
      </c>
      <c r="K19" s="18">
        <f>J19*H19</f>
        <v>0</v>
      </c>
      <c r="L19" s="36"/>
    </row>
    <row r="20" spans="3:12" ht="15.75">
      <c r="C20" s="34"/>
      <c r="D20" s="9" t="s">
        <v>13</v>
      </c>
      <c r="E20" s="9"/>
      <c r="F20" s="11"/>
      <c r="G20" s="11"/>
      <c r="H20" s="11"/>
      <c r="I20" s="11"/>
      <c r="J20" s="11"/>
      <c r="K20" s="19">
        <f>SUM(K11:K19)</f>
        <v>0</v>
      </c>
      <c r="L20" s="36"/>
    </row>
    <row r="21" spans="3:12" ht="15.75">
      <c r="C21" s="34"/>
      <c r="D21" s="21" t="s">
        <v>14</v>
      </c>
      <c r="E21" s="21"/>
      <c r="F21" s="22"/>
      <c r="G21" s="22"/>
      <c r="H21" s="22"/>
      <c r="I21" s="22"/>
      <c r="J21" s="22"/>
      <c r="K21" s="23" t="str">
        <f>IF(K20&gt;=$F$5,"Yes","No")</f>
        <v>No</v>
      </c>
      <c r="L21" s="36"/>
    </row>
    <row r="22" spans="3:12">
      <c r="C22" s="34"/>
      <c r="D22" s="11"/>
      <c r="E22" s="9"/>
      <c r="F22" s="11"/>
      <c r="G22" s="11"/>
      <c r="H22" s="11"/>
      <c r="I22" s="11"/>
      <c r="J22" s="11"/>
      <c r="K22" s="11"/>
      <c r="L22" s="36"/>
    </row>
    <row r="23" spans="3:12" ht="15.75">
      <c r="C23" s="8"/>
      <c r="D23" s="20" t="s">
        <v>15</v>
      </c>
      <c r="E23" s="6"/>
      <c r="F23" s="6"/>
      <c r="G23" s="6"/>
      <c r="H23" s="6"/>
      <c r="I23" s="6"/>
      <c r="J23" s="6"/>
      <c r="K23" s="6"/>
      <c r="L23" s="7"/>
    </row>
    <row r="24" spans="3:12">
      <c r="C24" s="34"/>
      <c r="D24" s="11" t="s">
        <v>16</v>
      </c>
      <c r="E24" s="11"/>
      <c r="F24" s="11"/>
      <c r="G24" s="11"/>
      <c r="H24" s="11"/>
      <c r="I24" s="11"/>
      <c r="J24" s="11"/>
      <c r="K24" s="11"/>
      <c r="L24" s="36"/>
    </row>
    <row r="25" spans="3:12">
      <c r="C25" s="34"/>
      <c r="D25" s="11" t="s">
        <v>17</v>
      </c>
      <c r="E25" s="11"/>
      <c r="F25" s="11"/>
      <c r="G25" s="11"/>
      <c r="H25" s="11"/>
      <c r="I25" s="11"/>
      <c r="J25" s="11"/>
      <c r="K25" s="11"/>
      <c r="L25" s="36"/>
    </row>
    <row r="26" spans="3:12">
      <c r="C26" s="34"/>
      <c r="D26" s="11" t="s">
        <v>18</v>
      </c>
      <c r="E26" s="11"/>
      <c r="F26" s="11"/>
      <c r="G26" s="11"/>
      <c r="H26" s="11"/>
      <c r="I26" s="11"/>
      <c r="J26" s="11"/>
      <c r="K26" s="11"/>
      <c r="L26" s="36"/>
    </row>
    <row r="27" spans="3:12">
      <c r="C27" s="34"/>
      <c r="D27" s="11" t="s">
        <v>19</v>
      </c>
      <c r="E27" s="11"/>
      <c r="F27" s="11"/>
      <c r="G27" s="11"/>
      <c r="H27" s="11"/>
      <c r="I27" s="11"/>
      <c r="J27" s="11"/>
      <c r="K27" s="11"/>
      <c r="L27" s="36"/>
    </row>
    <row r="28" spans="3:12">
      <c r="C28" s="40"/>
      <c r="D28" s="41"/>
      <c r="E28" s="41"/>
      <c r="F28" s="41"/>
      <c r="G28" s="41"/>
      <c r="H28" s="41"/>
      <c r="I28" s="41"/>
      <c r="J28" s="41"/>
      <c r="K28" s="41"/>
      <c r="L28" s="42"/>
    </row>
    <row r="29" spans="3:12">
      <c r="C29" s="43"/>
      <c r="D29" s="44"/>
      <c r="E29" s="44"/>
      <c r="F29" s="44"/>
      <c r="G29" s="44"/>
      <c r="H29" s="44"/>
      <c r="I29" s="44"/>
      <c r="J29" s="44"/>
      <c r="K29" s="44"/>
      <c r="L29" s="45"/>
    </row>
    <row r="30" spans="3:12">
      <c r="C30" s="46"/>
      <c r="D30" s="28" t="s">
        <v>20</v>
      </c>
      <c r="E30" s="29"/>
      <c r="F30" s="29"/>
      <c r="G30" s="29"/>
      <c r="H30" s="29"/>
      <c r="I30" s="29"/>
      <c r="J30" s="29"/>
      <c r="K30" s="29"/>
      <c r="L30" s="47"/>
    </row>
    <row r="31" spans="3:12">
      <c r="C31" s="46"/>
      <c r="D31" s="29" t="s">
        <v>21</v>
      </c>
      <c r="E31" s="29"/>
      <c r="F31" s="29"/>
      <c r="G31" s="29"/>
      <c r="H31" s="29"/>
      <c r="I31" s="29"/>
      <c r="J31" s="29"/>
      <c r="K31" s="29"/>
      <c r="L31" s="47"/>
    </row>
    <row r="32" spans="3:12">
      <c r="C32" s="46"/>
      <c r="D32" s="29" t="s">
        <v>22</v>
      </c>
      <c r="E32" s="29"/>
      <c r="F32" s="29"/>
      <c r="G32" s="29"/>
      <c r="H32" s="29"/>
      <c r="I32" s="29"/>
      <c r="J32" s="29"/>
      <c r="K32" s="29"/>
      <c r="L32" s="47"/>
    </row>
    <row r="33" spans="3:12">
      <c r="C33" s="46"/>
      <c r="D33" s="29" t="s">
        <v>23</v>
      </c>
      <c r="E33" s="29"/>
      <c r="F33" s="29"/>
      <c r="G33" s="29"/>
      <c r="H33" s="29"/>
      <c r="I33" s="29"/>
      <c r="J33" s="29"/>
      <c r="K33" s="29"/>
      <c r="L33" s="47"/>
    </row>
    <row r="34" spans="3:12">
      <c r="C34" s="46"/>
      <c r="D34" s="29"/>
      <c r="E34" s="29"/>
      <c r="F34" s="29"/>
      <c r="G34" s="29"/>
      <c r="H34" s="29"/>
      <c r="I34" s="29"/>
      <c r="J34" s="29"/>
      <c r="K34" s="29"/>
      <c r="L34" s="47"/>
    </row>
    <row r="35" spans="3:12" ht="45.75">
      <c r="C35" s="46"/>
      <c r="D35" s="24" t="s">
        <v>6</v>
      </c>
      <c r="E35" s="24" t="s">
        <v>7</v>
      </c>
      <c r="F35" s="24" t="s">
        <v>8</v>
      </c>
      <c r="G35" s="24" t="s">
        <v>7</v>
      </c>
      <c r="H35" s="24" t="s">
        <v>9</v>
      </c>
      <c r="I35" s="24" t="s">
        <v>10</v>
      </c>
      <c r="J35" s="24" t="s">
        <v>11</v>
      </c>
      <c r="K35" s="24" t="s">
        <v>24</v>
      </c>
      <c r="L35" s="47"/>
    </row>
    <row r="36" spans="3:12" ht="30.75">
      <c r="C36" s="46"/>
      <c r="D36" s="25">
        <v>43891</v>
      </c>
      <c r="E36" s="25">
        <f>IF(MAX(D36,$F$3)&gt;F36,"Not Valid",MAX(D36,$F$3))</f>
        <v>43891</v>
      </c>
      <c r="F36" s="25">
        <v>43952</v>
      </c>
      <c r="G36" s="25">
        <f t="shared" ref="G36:G38" si="2">IF(MIN(F36,$F$4)&lt;D36,"Not Valid",MIN(F36,$F$4))</f>
        <v>43952</v>
      </c>
      <c r="H36" s="26">
        <v>1</v>
      </c>
      <c r="I36" s="51" t="s">
        <v>25</v>
      </c>
      <c r="J36" s="27">
        <f t="shared" ref="J36" si="3">IFERROR(G36-E36,0)</f>
        <v>61</v>
      </c>
      <c r="K36" s="27">
        <f>J36*H36</f>
        <v>61</v>
      </c>
      <c r="L36" s="47"/>
    </row>
    <row r="37" spans="3:12">
      <c r="C37" s="46"/>
      <c r="D37" s="25">
        <v>44197</v>
      </c>
      <c r="E37" s="25">
        <f>IF(MAX(D37,$F$3)&gt;F37,"Not Valid",MAX(D37,$F$3))</f>
        <v>44197</v>
      </c>
      <c r="F37" s="25">
        <v>44561</v>
      </c>
      <c r="G37" s="25">
        <f t="shared" si="2"/>
        <v>44561</v>
      </c>
      <c r="H37" s="26">
        <v>1</v>
      </c>
      <c r="I37" s="27" t="s">
        <v>26</v>
      </c>
      <c r="J37" s="27">
        <f>IFERROR(G37-E37,0)</f>
        <v>364</v>
      </c>
      <c r="K37" s="27">
        <f>J37*H37</f>
        <v>364</v>
      </c>
      <c r="L37" s="47"/>
    </row>
    <row r="38" spans="3:12">
      <c r="C38" s="46"/>
      <c r="D38" s="25"/>
      <c r="E38" s="25" t="str">
        <f>IF(MAX(D38,$F$3)&gt;F38,"Not Valid",MAX(D38,$F$3))</f>
        <v>Not Valid</v>
      </c>
      <c r="F38" s="25"/>
      <c r="G38" s="25">
        <f t="shared" si="2"/>
        <v>45436</v>
      </c>
      <c r="H38" s="26"/>
      <c r="I38" s="27"/>
      <c r="J38" s="27">
        <f t="shared" ref="J38" si="4">IFERROR(G38-E38,0)</f>
        <v>0</v>
      </c>
      <c r="K38" s="27">
        <f>J38*H38</f>
        <v>0</v>
      </c>
      <c r="L38" s="47"/>
    </row>
    <row r="39" spans="3:12" ht="15.75">
      <c r="C39" s="46"/>
      <c r="D39" s="28" t="s">
        <v>13</v>
      </c>
      <c r="E39" s="28"/>
      <c r="F39" s="29"/>
      <c r="G39" s="29"/>
      <c r="H39" s="29"/>
      <c r="I39" s="29"/>
      <c r="J39" s="29"/>
      <c r="K39" s="30">
        <f>SUM(K36:K38)</f>
        <v>425</v>
      </c>
      <c r="L39" s="47"/>
    </row>
    <row r="40" spans="3:12" ht="15.75">
      <c r="C40" s="46"/>
      <c r="D40" s="28" t="s">
        <v>14</v>
      </c>
      <c r="E40" s="28"/>
      <c r="F40" s="29"/>
      <c r="G40" s="29"/>
      <c r="H40" s="29"/>
      <c r="I40" s="29"/>
      <c r="J40" s="29"/>
      <c r="K40" s="31" t="str">
        <f>IF(K39&gt;=$F$5,"Yes","No")</f>
        <v>Yes</v>
      </c>
      <c r="L40" s="47"/>
    </row>
    <row r="41" spans="3:12">
      <c r="C41" s="46"/>
      <c r="D41" s="29"/>
      <c r="E41" s="29"/>
      <c r="F41" s="29"/>
      <c r="G41" s="29"/>
      <c r="H41" s="29"/>
      <c r="I41" s="29"/>
      <c r="J41" s="29"/>
      <c r="K41" s="29"/>
      <c r="L41" s="47"/>
    </row>
    <row r="42" spans="3:12">
      <c r="C42" s="46"/>
      <c r="D42" s="29"/>
      <c r="E42" s="29"/>
      <c r="F42" s="29"/>
      <c r="G42" s="29"/>
      <c r="H42" s="29"/>
      <c r="I42" s="29"/>
      <c r="J42" s="29"/>
      <c r="K42" s="29"/>
      <c r="L42" s="47"/>
    </row>
    <row r="43" spans="3:12">
      <c r="C43" s="46"/>
      <c r="D43" s="28" t="s">
        <v>27</v>
      </c>
      <c r="E43" s="29"/>
      <c r="F43" s="29"/>
      <c r="G43" s="29"/>
      <c r="H43" s="29"/>
      <c r="I43" s="29"/>
      <c r="J43" s="29"/>
      <c r="K43" s="29"/>
      <c r="L43" s="47"/>
    </row>
    <row r="44" spans="3:12">
      <c r="C44" s="46"/>
      <c r="D44" s="29" t="s">
        <v>28</v>
      </c>
      <c r="E44" s="29"/>
      <c r="F44" s="29"/>
      <c r="G44" s="29"/>
      <c r="H44" s="29"/>
      <c r="I44" s="29"/>
      <c r="J44" s="29"/>
      <c r="K44" s="29"/>
      <c r="L44" s="47"/>
    </row>
    <row r="45" spans="3:12">
      <c r="C45" s="46"/>
      <c r="D45" s="29" t="s">
        <v>29</v>
      </c>
      <c r="E45" s="29"/>
      <c r="F45" s="29"/>
      <c r="G45" s="29"/>
      <c r="H45" s="29"/>
      <c r="I45" s="29"/>
      <c r="J45" s="29"/>
      <c r="K45" s="29"/>
      <c r="L45" s="47"/>
    </row>
    <row r="46" spans="3:12">
      <c r="C46" s="46"/>
      <c r="D46" s="29" t="s">
        <v>30</v>
      </c>
      <c r="E46" s="29"/>
      <c r="F46" s="29"/>
      <c r="G46" s="29"/>
      <c r="H46" s="29"/>
      <c r="I46" s="29"/>
      <c r="J46" s="29"/>
      <c r="K46" s="29"/>
      <c r="L46" s="47"/>
    </row>
    <row r="47" spans="3:12">
      <c r="C47" s="46"/>
      <c r="D47" s="29" t="s">
        <v>31</v>
      </c>
      <c r="E47" s="29"/>
      <c r="F47" s="29"/>
      <c r="G47" s="29"/>
      <c r="H47" s="29"/>
      <c r="I47" s="29"/>
      <c r="J47" s="29"/>
      <c r="K47" s="29"/>
      <c r="L47" s="47"/>
    </row>
    <row r="48" spans="3:12">
      <c r="C48" s="46"/>
      <c r="D48" s="29"/>
      <c r="E48" s="29"/>
      <c r="F48" s="29"/>
      <c r="G48" s="29"/>
      <c r="H48" s="29"/>
      <c r="I48" s="29"/>
      <c r="J48" s="29"/>
      <c r="K48" s="29"/>
      <c r="L48" s="47"/>
    </row>
    <row r="49" spans="3:12" ht="45.75">
      <c r="C49" s="46"/>
      <c r="D49" s="24" t="s">
        <v>6</v>
      </c>
      <c r="E49" s="24" t="s">
        <v>7</v>
      </c>
      <c r="F49" s="24" t="s">
        <v>8</v>
      </c>
      <c r="G49" s="24" t="s">
        <v>7</v>
      </c>
      <c r="H49" s="24" t="s">
        <v>9</v>
      </c>
      <c r="I49" s="24" t="s">
        <v>10</v>
      </c>
      <c r="J49" s="24" t="s">
        <v>11</v>
      </c>
      <c r="K49" s="24" t="s">
        <v>24</v>
      </c>
      <c r="L49" s="47"/>
    </row>
    <row r="50" spans="3:12" ht="30.75">
      <c r="C50" s="46"/>
      <c r="D50" s="25">
        <v>43525</v>
      </c>
      <c r="E50" s="25">
        <f>IF(MAX(D50,$F$3)&gt;F50,"Not Valid",MAX(D50,$F$3))</f>
        <v>43609</v>
      </c>
      <c r="F50" s="25">
        <v>43617</v>
      </c>
      <c r="G50" s="25">
        <f t="shared" ref="G50:G51" si="5">IF(MIN(F50,$F$4)&lt;D50,"Not Valid",MIN(F50,$F$4))</f>
        <v>43617</v>
      </c>
      <c r="H50" s="26">
        <v>1</v>
      </c>
      <c r="I50" s="51" t="s">
        <v>32</v>
      </c>
      <c r="J50" s="27">
        <f t="shared" ref="J50" si="6">IFERROR(G50-E50,0)</f>
        <v>8</v>
      </c>
      <c r="K50" s="27">
        <f>J50*H50</f>
        <v>8</v>
      </c>
      <c r="L50" s="47"/>
    </row>
    <row r="51" spans="3:12">
      <c r="C51" s="46"/>
      <c r="D51" s="25"/>
      <c r="E51" s="25" t="str">
        <f>IF(MAX(D51,$F$3)&gt;F51,"Not Valid",MAX(D51,$F$3))</f>
        <v>Not Valid</v>
      </c>
      <c r="F51" s="25"/>
      <c r="G51" s="25">
        <f t="shared" si="5"/>
        <v>45436</v>
      </c>
      <c r="H51" s="26"/>
      <c r="I51" s="27"/>
      <c r="J51" s="27">
        <f>IFERROR(G51-E51,0)</f>
        <v>0</v>
      </c>
      <c r="K51" s="27">
        <f>J51*H51</f>
        <v>0</v>
      </c>
      <c r="L51" s="47"/>
    </row>
    <row r="52" spans="3:12" ht="15.75">
      <c r="C52" s="46"/>
      <c r="D52" s="28" t="s">
        <v>13</v>
      </c>
      <c r="E52" s="28"/>
      <c r="F52" s="29"/>
      <c r="G52" s="29"/>
      <c r="H52" s="29"/>
      <c r="I52" s="29"/>
      <c r="J52" s="29"/>
      <c r="K52" s="30">
        <f>SUM(K50:K51)</f>
        <v>8</v>
      </c>
      <c r="L52" s="47"/>
    </row>
    <row r="53" spans="3:12" ht="15.75">
      <c r="C53" s="46"/>
      <c r="D53" s="28" t="s">
        <v>33</v>
      </c>
      <c r="E53" s="28"/>
      <c r="F53" s="29"/>
      <c r="G53" s="29"/>
      <c r="H53" s="29"/>
      <c r="I53" s="29"/>
      <c r="J53" s="29"/>
      <c r="K53" s="31" t="str">
        <f>IF(K52&gt;=$F$5,"Yes","No")</f>
        <v>No</v>
      </c>
      <c r="L53" s="47"/>
    </row>
    <row r="54" spans="3:12">
      <c r="C54" s="48"/>
      <c r="D54" s="49"/>
      <c r="E54" s="49"/>
      <c r="F54" s="49"/>
      <c r="G54" s="49"/>
      <c r="H54" s="49"/>
      <c r="I54" s="49"/>
      <c r="J54" s="49"/>
      <c r="K54" s="49"/>
      <c r="L54" s="50"/>
    </row>
  </sheetData>
  <dataConsolidate/>
  <mergeCells count="3">
    <mergeCell ref="D7:K7"/>
    <mergeCell ref="D2:K2"/>
    <mergeCell ref="D9:K9"/>
  </mergeCells>
  <conditionalFormatting sqref="F5:G5">
    <cfRule type="cellIs" dxfId="6" priority="8" operator="equal">
      <formula>37316</formula>
    </cfRule>
  </conditionalFormatting>
  <conditionalFormatting sqref="K21">
    <cfRule type="containsText" dxfId="5" priority="5" operator="containsText" text="No">
      <formula>NOT(ISERROR(SEARCH("No",K21)))</formula>
    </cfRule>
    <cfRule type="containsText" dxfId="4" priority="6" operator="containsText" text="Yes">
      <formula>NOT(ISERROR(SEARCH("Yes",K21)))</formula>
    </cfRule>
  </conditionalFormatting>
  <conditionalFormatting sqref="K40">
    <cfRule type="containsText" dxfId="3" priority="3" operator="containsText" text="No">
      <formula>NOT(ISERROR(SEARCH("No",K40)))</formula>
    </cfRule>
    <cfRule type="containsText" dxfId="2" priority="4" operator="containsText" text="Yes">
      <formula>NOT(ISERROR(SEARCH("Yes",K40)))</formula>
    </cfRule>
  </conditionalFormatting>
  <conditionalFormatting sqref="K53">
    <cfRule type="containsText" dxfId="1" priority="1" operator="containsText" text="No">
      <formula>NOT(ISERROR(SEARCH("No",K53)))</formula>
    </cfRule>
    <cfRule type="containsText" dxfId="0" priority="2" operator="containsText" text="Yes">
      <formula>NOT(ISERROR(SEARCH("Yes",K53)))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BC4387F-BD72-4D87-8D2C-4F05CC6B8F18}">
          <x14:formula1>
            <xm:f>Sheet1!$B$2:$B$11</xm:f>
          </x14:formula1>
          <xm:sqref>I11:I19 I36:I38 I50:I51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01662-2A82-481C-B28F-D29F8CF5CC47}">
  <dimension ref="B1:B11"/>
  <sheetViews>
    <sheetView workbookViewId="0">
      <selection activeCell="G25" sqref="G25"/>
    </sheetView>
  </sheetViews>
  <sheetFormatPr defaultRowHeight="15"/>
  <sheetData>
    <row r="1" spans="2:2">
      <c r="B1" s="5" t="s">
        <v>34</v>
      </c>
    </row>
    <row r="2" spans="2:2">
      <c r="B2" t="s">
        <v>35</v>
      </c>
    </row>
    <row r="3" spans="2:2">
      <c r="B3" t="s">
        <v>32</v>
      </c>
    </row>
    <row r="4" spans="2:2">
      <c r="B4" t="s">
        <v>26</v>
      </c>
    </row>
    <row r="5" spans="2:2">
      <c r="B5" t="s">
        <v>36</v>
      </c>
    </row>
    <row r="6" spans="2:2">
      <c r="B6" t="s">
        <v>37</v>
      </c>
    </row>
    <row r="7" spans="2:2">
      <c r="B7" t="s">
        <v>38</v>
      </c>
    </row>
    <row r="8" spans="2:2">
      <c r="B8" t="s">
        <v>39</v>
      </c>
    </row>
    <row r="9" spans="2:2">
      <c r="B9" t="s">
        <v>40</v>
      </c>
    </row>
    <row r="10" spans="2:2">
      <c r="B10" t="s">
        <v>41</v>
      </c>
    </row>
    <row r="11" spans="2:2">
      <c r="B11"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32BC6998B39A4C98F80DE1341386D5" ma:contentTypeVersion="18" ma:contentTypeDescription="Create a new document." ma:contentTypeScope="" ma:versionID="70bec2ce578905440c5b3ec6b6383612">
  <xsd:schema xmlns:xsd="http://www.w3.org/2001/XMLSchema" xmlns:xs="http://www.w3.org/2001/XMLSchema" xmlns:p="http://schemas.microsoft.com/office/2006/metadata/properties" xmlns:ns2="099f3f64-142f-4cc0-ae09-f793cb544f6a" xmlns:ns3="6c1311b1-b96b-4f5b-830e-1fc5337b6a3d" targetNamespace="http://schemas.microsoft.com/office/2006/metadata/properties" ma:root="true" ma:fieldsID="db1bb49832a7bac970b53893bf29d303" ns2:_="" ns3:_="">
    <xsd:import namespace="099f3f64-142f-4cc0-ae09-f793cb544f6a"/>
    <xsd:import namespace="6c1311b1-b96b-4f5b-830e-1fc5337b6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f3f64-142f-4cc0-ae09-f793cb544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6243f07-27ce-4acf-81bf-77f614c8b6ce}" ma:internalName="TaxCatchAll" ma:showField="CatchAllData" ma:web="099f3f64-142f-4cc0-ae09-f793cb544f6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1311b1-b96b-4f5b-830e-1fc5337b6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163b37-248a-4bdb-8038-6e8df1cc47ab"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1311b1-b96b-4f5b-830e-1fc5337b6a3d">
      <Terms xmlns="http://schemas.microsoft.com/office/infopath/2007/PartnerControls"/>
    </lcf76f155ced4ddcb4097134ff3c332f>
    <TaxCatchAll xmlns="099f3f64-142f-4cc0-ae09-f793cb544f6a" xsi:nil="true"/>
    <_Flow_SignoffStatus xmlns="6c1311b1-b96b-4f5b-830e-1fc5337b6a3d" xsi:nil="true"/>
  </documentManagement>
</p:properties>
</file>

<file path=customXml/itemProps1.xml><?xml version="1.0" encoding="utf-8"?>
<ds:datastoreItem xmlns:ds="http://schemas.openxmlformats.org/officeDocument/2006/customXml" ds:itemID="{64739D21-C4B2-4ACF-893E-1CA3FDA2B0EA}"/>
</file>

<file path=customXml/itemProps2.xml><?xml version="1.0" encoding="utf-8"?>
<ds:datastoreItem xmlns:ds="http://schemas.openxmlformats.org/officeDocument/2006/customXml" ds:itemID="{D987F5C7-8C0C-4570-BEE9-8C26BC0B41A8}"/>
</file>

<file path=customXml/itemProps3.xml><?xml version="1.0" encoding="utf-8"?>
<ds:datastoreItem xmlns:ds="http://schemas.openxmlformats.org/officeDocument/2006/customXml" ds:itemID="{C990F6B0-BFA6-48EB-A1E6-2C70A692A9AF}"/>
</file>

<file path=docProps/app.xml><?xml version="1.0" encoding="utf-8"?>
<Properties xmlns="http://schemas.openxmlformats.org/officeDocument/2006/extended-properties" xmlns:vt="http://schemas.openxmlformats.org/officeDocument/2006/docPropsVTypes">
  <Application>Microsoft Excel Online</Application>
  <Manager/>
  <Company>The University of Melbourne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Mount</dc:creator>
  <cp:keywords/>
  <dc:description/>
  <cp:lastModifiedBy>i:0#.f|membership|alona.sandler@unimelb.edu.au</cp:lastModifiedBy>
  <cp:revision/>
  <dcterms:created xsi:type="dcterms:W3CDTF">2016-10-26T00:44:27Z</dcterms:created>
  <dcterms:modified xsi:type="dcterms:W3CDTF">2024-04-15T05:30:44Z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0x0101002632BC6998B39A4C98F80DE1341386D5</vt:lpwstr>
  </property>
  <property fmtid="{D5CDD505-2E9C-101B-9397-08002B2CF9AE}" pid="3" name="MediaServiceImageTags">
    <vt:lpwstr/>
  </property>
</Properties>
</file>